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0710" windowHeight="11925" activeTab="0"/>
  </bookViews>
  <sheets>
    <sheet name="Specifikacija URED MS" sheetId="1" r:id="rId1"/>
  </sheets>
  <definedNames>
    <definedName name="_xlnm._FilterDatabase" localSheetId="0" hidden="1">'Specifikacija URED MS'!$A$12:$I$12</definedName>
    <definedName name="_xlnm.Print_Area" localSheetId="0">'Specifikacija URED MS'!$A$1:$E$249</definedName>
    <definedName name="_xlnm.Print_Titles" localSheetId="0">'Specifikacija URED MS'!$12:$12</definedName>
  </definedNames>
  <calcPr fullCalcOnLoad="1"/>
</workbook>
</file>

<file path=xl/sharedStrings.xml><?xml version="1.0" encoding="utf-8"?>
<sst xmlns="http://schemas.openxmlformats.org/spreadsheetml/2006/main" count="153" uniqueCount="66">
  <si>
    <t>Ponudnik:</t>
  </si>
  <si>
    <t>št. ponudbe:</t>
  </si>
  <si>
    <t>datum:</t>
  </si>
  <si>
    <t>……………………………………………………………</t>
  </si>
  <si>
    <t>…………………………………..IZS št.: ……………….</t>
  </si>
  <si>
    <t>………………………………………</t>
  </si>
  <si>
    <t>SKUPAJ:</t>
  </si>
  <si>
    <t>DDV:</t>
  </si>
  <si>
    <t>SKUPAJ Z DDV:</t>
  </si>
  <si>
    <t>EUR (zaokrožiti na cela števila)</t>
  </si>
  <si>
    <t>1 ura je   eur  =      (vnesi v spodnjo celico)</t>
  </si>
  <si>
    <t>N°</t>
  </si>
  <si>
    <t>…………………………………</t>
  </si>
  <si>
    <t xml:space="preserve">Opomba: </t>
  </si>
  <si>
    <t>Cene se vnaša le v rumeno obarvane celice!</t>
  </si>
  <si>
    <t xml:space="preserve">Vsa dela, ki jih je treba izvesti skladno s projektno nalogo in niso posebej specificirana so zajeta </t>
  </si>
  <si>
    <t>v enotnih cenah specifikacije ponudbe.</t>
  </si>
  <si>
    <t>Gospodarski subjekt:</t>
  </si>
  <si>
    <t>VRSTA POSLA</t>
  </si>
  <si>
    <t>Priloga  I</t>
  </si>
  <si>
    <t>………………………………………………………………….</t>
  </si>
  <si>
    <t xml:space="preserve">Izdelava elaborata dimenzioniranja voziščne konstrukcije  </t>
  </si>
  <si>
    <r>
      <rPr>
        <sz val="10"/>
        <rFont val="Arial"/>
        <family val="2"/>
      </rPr>
      <t>Izdelava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Varnostnega načrta </t>
    </r>
  </si>
  <si>
    <t>Izdelava načrta zaščite oziroma prestavitve elektro vodov</t>
  </si>
  <si>
    <t>Elaborat za preprečevanje in zmanjševanje emisije delcev z gradbišča</t>
  </si>
  <si>
    <t xml:space="preserve">SPECIFIKACIJA NAROČILA 
</t>
  </si>
  <si>
    <t>ponudnik</t>
  </si>
  <si>
    <t>(ime in priimek pooblaščene osebe)</t>
  </si>
  <si>
    <t>( podpis )</t>
  </si>
  <si>
    <t xml:space="preserve">V skladu s Pravilnikom o podrobnejši vsebini dokumentacije in obrazcih, povezanih z graditvijo objektov je načrte in elaborate izdelati za nivo PZI </t>
  </si>
  <si>
    <t>Koordinacija - pregled delovne kopije, usklajevanja…..UR:</t>
  </si>
  <si>
    <t>V ponudbi se ta podr.specifikacija ponudbe priloži v elektronski obliki ("excell datoteka)!</t>
  </si>
  <si>
    <t xml:space="preserve">Zaposlen za nedoločen čas pri ponudniku ali sodelujočemu gosp. subjektu DA/NE: </t>
  </si>
  <si>
    <t>Izdelava načrta cestne razsvetljave</t>
  </si>
  <si>
    <t>Katasterski elaborat in priprava podatkov za spremljanje odkupov</t>
  </si>
  <si>
    <t>Izdelava popisa del in predračunskega elaborat</t>
  </si>
  <si>
    <r>
      <rPr>
        <sz val="10"/>
        <rFont val="Arial"/>
        <family val="2"/>
      </rPr>
      <t>Pridobitev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projektnih pogojev in mnenj</t>
    </r>
  </si>
  <si>
    <t>Sodelovanje na usklajevalnih sestankih in predstavitev rešitev v posameznih fazah priprave projektne dokumentacije,</t>
  </si>
  <si>
    <t>sodelovanje na javnih predstavitvah in javnih obravnavah ter priprava gradiv za predstavitve, sestanke v PPT obliki, priprava stališč k pripombam in predlogom,</t>
  </si>
  <si>
    <t>sodelovanje pri odgovorih na novinarska vprašanja in odgovorih na vprašanja razpisne dokumentacije….. UR</t>
  </si>
  <si>
    <t>izobrazba gradbene smeri, pooblaščeni inženir za zahtevne objekte</t>
  </si>
  <si>
    <t>izobrazba ustrezne tehnične smeri (gradbenik ali geolog ali geotehnik),pooblaščeni inženir</t>
  </si>
  <si>
    <t>Poblaščeni inženir/izdelovalec:</t>
  </si>
  <si>
    <t>Poblaščeni inženir:</t>
  </si>
  <si>
    <t>Koordinator za varnost in zdravje pri delu v pripravljalni fazi projekta</t>
  </si>
  <si>
    <t>Strokovna izobrazba teh. smeri in št. potrdila koordinatorja:</t>
  </si>
  <si>
    <r>
      <rPr>
        <sz val="10"/>
        <rFont val="Arial"/>
        <family val="2"/>
      </rPr>
      <t>Izdelava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geološko - geotehničnega elaborata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(faza DGD in PZI) </t>
    </r>
  </si>
  <si>
    <t>izobrazba ustrezne tehnične smeri (elektro), pooblaščeni inženir</t>
  </si>
  <si>
    <t>Izdelava hidrološko - hidravličnege analize</t>
  </si>
  <si>
    <t>Izdelava načrta zaščite oziroma prestavitve vodovoda</t>
  </si>
  <si>
    <t>Izdelava načrta gospodarjenja z gradbenimi odpadki</t>
  </si>
  <si>
    <t>izobrazba ustrezne strokovne smeri (gradbenik, strojnik), pooblaščeni inženir</t>
  </si>
  <si>
    <t>izobrazba gradbene smeri</t>
  </si>
  <si>
    <t>Izdelava načrta vodenja in zavarovanja prometa v času gradnje</t>
  </si>
  <si>
    <t>…………………………………..</t>
  </si>
  <si>
    <t>Izdelovalec:</t>
  </si>
  <si>
    <t>Izdelava načrta ureditve opornih in podpornih konstrukcij</t>
  </si>
  <si>
    <t>Izdelava načrta zaščite oziroma prestavitve CATV in TK</t>
  </si>
  <si>
    <t>Izdelava načrta zaščite oziroma prestavitve fekalne kanalizacije</t>
  </si>
  <si>
    <t>Izdelava načrta odvodnjavanja meteornih in zalednih vod</t>
  </si>
  <si>
    <t>Nepredvidena dela pri pripravi projektne dokumentacije v višini 10% vrednosti postavk od 1 do 19</t>
  </si>
  <si>
    <t>Izdelava IZP in PZI ureditve G1-1/0245 Ruta – Maribor (Kor. most) od km 10+000 do km 12+960</t>
  </si>
  <si>
    <t>Izdelava načrta premostitvenih objektov</t>
  </si>
  <si>
    <t>- načrt PZI novega mostu MB0018 vključno z načrtom obvoza oziroma urejanja prometa med gradnjo</t>
  </si>
  <si>
    <t xml:space="preserve">- Izdelava načrta PZI sanacije in podaljšanja dveh ploščatih prepustov </t>
  </si>
  <si>
    <t xml:space="preserve">- Izdelava načrta sanacije mostu MB0019 ter načrta IZP in PZI nove brvi za pešce in/ali kolesarje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</si>
</sst>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#,##0.00\ [$€-1]"/>
    <numFmt numFmtId="177" formatCode="&quot;Yes&quot;;&quot;Yes&quot;;&quot;No&quot;"/>
    <numFmt numFmtId="178" formatCode="[$€-2]\ #,##0.00_);[Red]\([$€-2]\ #,##0.00\)"/>
    <numFmt numFmtId="179" formatCode="[$-424]d\.\ mmmm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47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theme="9" tint="0.7999799847602844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85">
    <xf numFmtId="0" fontId="0" fillId="0" borderId="0" xfId="0" applyAlignment="1">
      <alignment/>
    </xf>
    <xf numFmtId="3" fontId="0" fillId="0" borderId="10" xfId="0" applyNumberFormat="1" applyFont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14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4" fontId="0" fillId="0" borderId="0" xfId="0" applyNumberFormat="1" applyAlignment="1">
      <alignment horizontal="center" vertical="center"/>
    </xf>
    <xf numFmtId="4" fontId="0" fillId="35" borderId="16" xfId="0" applyNumberFormat="1" applyFill="1" applyBorder="1" applyAlignment="1">
      <alignment/>
    </xf>
    <xf numFmtId="4" fontId="0" fillId="0" borderId="0" xfId="0" applyNumberFormat="1" applyFont="1" applyAlignment="1">
      <alignment horizontal="left" vertical="center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7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48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top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8" fillId="0" borderId="19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justify" vertical="top" wrapText="1"/>
    </xf>
    <xf numFmtId="4" fontId="0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/>
    </xf>
    <xf numFmtId="0" fontId="0" fillId="0" borderId="14" xfId="0" applyFont="1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3" fontId="5" fillId="0" borderId="14" xfId="0" applyNumberFormat="1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/>
    </xf>
    <xf numFmtId="4" fontId="0" fillId="35" borderId="0" xfId="0" applyNumberFormat="1" applyFill="1" applyBorder="1" applyAlignment="1">
      <alignment/>
    </xf>
    <xf numFmtId="0" fontId="0" fillId="36" borderId="14" xfId="0" applyFont="1" applyFill="1" applyBorder="1" applyAlignment="1">
      <alignment horizontal="justify" vertical="top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4" xfId="0" applyNumberFormat="1" applyFont="1" applyFill="1" applyBorder="1" applyAlignment="1">
      <alignment horizontal="justify" vertical="top" wrapText="1"/>
    </xf>
    <xf numFmtId="4" fontId="0" fillId="36" borderId="14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 horizontal="right" vertical="top"/>
    </xf>
    <xf numFmtId="4" fontId="2" fillId="36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vertical="top" wrapText="1"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9"/>
  <sheetViews>
    <sheetView tabSelected="1" view="pageBreakPreview" zoomScaleSheetLayoutView="100" workbookViewId="0" topLeftCell="A1">
      <selection activeCell="E63" sqref="E63"/>
    </sheetView>
  </sheetViews>
  <sheetFormatPr defaultColWidth="9.140625" defaultRowHeight="12.75"/>
  <cols>
    <col min="1" max="1" width="11.57421875" style="39" customWidth="1"/>
    <col min="2" max="2" width="3.00390625" style="9" bestFit="1" customWidth="1"/>
    <col min="3" max="3" width="2.28125" style="10" customWidth="1"/>
    <col min="4" max="4" width="74.7109375" style="39" customWidth="1"/>
    <col min="5" max="5" width="30.28125" style="14" customWidth="1"/>
    <col min="7" max="7" width="32.8515625" style="0" hidden="1" customWidth="1"/>
    <col min="8" max="8" width="31.140625" style="0" hidden="1" customWidth="1"/>
    <col min="9" max="9" width="10.140625" style="31" hidden="1" customWidth="1"/>
  </cols>
  <sheetData>
    <row r="1" spans="2:5" ht="12.75">
      <c r="B1" t="s">
        <v>19</v>
      </c>
      <c r="E1" s="29"/>
    </row>
    <row r="2" spans="2:5" ht="12.75">
      <c r="B2"/>
      <c r="E2" s="29"/>
    </row>
    <row r="3" spans="4:5" ht="12.75" customHeight="1">
      <c r="D3" s="52" t="s">
        <v>25</v>
      </c>
      <c r="E3" s="29"/>
    </row>
    <row r="4" ht="28.5" customHeight="1">
      <c r="D4" s="78" t="s">
        <v>61</v>
      </c>
    </row>
    <row r="5" ht="12.75">
      <c r="D5" s="53"/>
    </row>
    <row r="6" ht="12.75">
      <c r="D6" s="54"/>
    </row>
    <row r="7" spans="4:5" ht="12.75">
      <c r="D7" s="55" t="s">
        <v>0</v>
      </c>
      <c r="E7" s="15"/>
    </row>
    <row r="8" spans="4:5" ht="12.75">
      <c r="D8" s="55" t="s">
        <v>1</v>
      </c>
      <c r="E8" s="15"/>
    </row>
    <row r="9" spans="4:9" ht="12.75">
      <c r="D9" s="13" t="s">
        <v>2</v>
      </c>
      <c r="E9" s="15"/>
      <c r="I9" s="32"/>
    </row>
    <row r="10" spans="4:9" ht="12.75">
      <c r="D10" s="30"/>
      <c r="E10" s="70"/>
      <c r="I10" s="32"/>
    </row>
    <row r="11" spans="4:5" ht="13.5" thickBot="1">
      <c r="D11" s="55"/>
      <c r="E11" s="16"/>
    </row>
    <row r="12" spans="2:5" ht="13.5" thickBot="1">
      <c r="B12" s="9" t="s">
        <v>11</v>
      </c>
      <c r="D12" s="56" t="s">
        <v>18</v>
      </c>
      <c r="E12" s="17" t="s">
        <v>9</v>
      </c>
    </row>
    <row r="13" spans="4:8" ht="12.75">
      <c r="D13" s="36"/>
      <c r="E13" s="21"/>
      <c r="G13" s="21"/>
      <c r="H13" s="4"/>
    </row>
    <row r="14" spans="2:9" ht="25.5">
      <c r="B14" s="38">
        <v>1</v>
      </c>
      <c r="D14" s="73" t="s">
        <v>61</v>
      </c>
      <c r="E14" s="72"/>
      <c r="G14" s="19">
        <v>210000</v>
      </c>
      <c r="H14" s="2">
        <v>80000</v>
      </c>
      <c r="I14" s="31">
        <v>15000</v>
      </c>
    </row>
    <row r="15" spans="2:8" ht="10.5" customHeight="1">
      <c r="B15" s="38"/>
      <c r="D15" s="40"/>
      <c r="E15" s="18"/>
      <c r="G15" s="18" t="s">
        <v>5</v>
      </c>
      <c r="H15" s="1" t="s">
        <v>5</v>
      </c>
    </row>
    <row r="16" spans="2:8" ht="12.75">
      <c r="B16" s="38"/>
      <c r="D16" s="41" t="s">
        <v>17</v>
      </c>
      <c r="E16" s="18"/>
      <c r="G16" s="18"/>
      <c r="H16" s="1"/>
    </row>
    <row r="17" spans="2:8" ht="12.75">
      <c r="B17" s="38"/>
      <c r="D17" s="41"/>
      <c r="E17" s="18"/>
      <c r="G17" s="18"/>
      <c r="H17" s="1"/>
    </row>
    <row r="18" spans="2:8" ht="12.75">
      <c r="B18" s="38"/>
      <c r="D18" s="41" t="s">
        <v>3</v>
      </c>
      <c r="E18" s="18"/>
      <c r="G18" s="18"/>
      <c r="H18" s="1"/>
    </row>
    <row r="19" spans="2:8" ht="12.75">
      <c r="B19" s="38"/>
      <c r="D19" s="41"/>
      <c r="E19" s="18"/>
      <c r="G19" s="18"/>
      <c r="H19" s="1"/>
    </row>
    <row r="20" spans="2:8" ht="12.75">
      <c r="B20" s="38"/>
      <c r="D20" s="12" t="s">
        <v>43</v>
      </c>
      <c r="E20" s="18"/>
      <c r="G20" s="18"/>
      <c r="H20" s="1"/>
    </row>
    <row r="21" spans="2:8" ht="12.75">
      <c r="B21" s="38"/>
      <c r="D21" s="12"/>
      <c r="E21" s="18"/>
      <c r="G21" s="18"/>
      <c r="H21" s="1"/>
    </row>
    <row r="22" spans="2:8" ht="12.75">
      <c r="B22" s="38"/>
      <c r="D22" s="12" t="s">
        <v>4</v>
      </c>
      <c r="E22" s="18"/>
      <c r="G22" s="18"/>
      <c r="H22" s="1"/>
    </row>
    <row r="23" spans="2:8" ht="12.75">
      <c r="B23" s="38"/>
      <c r="D23" s="42" t="s">
        <v>40</v>
      </c>
      <c r="E23" s="18"/>
      <c r="G23" s="18"/>
      <c r="H23" s="1"/>
    </row>
    <row r="24" spans="2:8" ht="12.75">
      <c r="B24" s="38"/>
      <c r="D24" s="12" t="s">
        <v>32</v>
      </c>
      <c r="E24" s="18"/>
      <c r="G24" s="18"/>
      <c r="H24" s="1"/>
    </row>
    <row r="25" spans="2:8" ht="13.5" thickBot="1">
      <c r="B25" s="38"/>
      <c r="D25" s="37"/>
      <c r="E25" s="22"/>
      <c r="G25" s="22"/>
      <c r="H25" s="5"/>
    </row>
    <row r="26" spans="2:8" ht="12.75">
      <c r="B26" s="38"/>
      <c r="D26" s="12"/>
      <c r="E26" s="18"/>
      <c r="G26" s="18"/>
      <c r="H26" s="1"/>
    </row>
    <row r="27" spans="2:9" ht="12.75">
      <c r="B27" s="38">
        <f>B14+1</f>
        <v>2</v>
      </c>
      <c r="D27" s="57" t="s">
        <v>46</v>
      </c>
      <c r="E27" s="72"/>
      <c r="G27" s="19">
        <v>50000</v>
      </c>
      <c r="H27" s="2">
        <v>15000</v>
      </c>
      <c r="I27" s="31">
        <v>8000</v>
      </c>
    </row>
    <row r="28" spans="2:8" ht="12" customHeight="1">
      <c r="B28" s="38"/>
      <c r="D28" s="12"/>
      <c r="E28" s="18"/>
      <c r="G28" s="18" t="s">
        <v>5</v>
      </c>
      <c r="H28" s="1" t="s">
        <v>5</v>
      </c>
    </row>
    <row r="29" spans="2:8" ht="12.75">
      <c r="B29" s="38"/>
      <c r="D29" s="41" t="s">
        <v>17</v>
      </c>
      <c r="E29" s="18"/>
      <c r="G29" s="18"/>
      <c r="H29" s="1"/>
    </row>
    <row r="30" spans="2:8" ht="12.75">
      <c r="B30" s="38"/>
      <c r="D30" s="41"/>
      <c r="E30" s="18"/>
      <c r="G30" s="18"/>
      <c r="H30" s="1"/>
    </row>
    <row r="31" spans="2:8" ht="12.75">
      <c r="B31" s="38"/>
      <c r="D31" s="41" t="s">
        <v>20</v>
      </c>
      <c r="E31" s="18"/>
      <c r="G31" s="18"/>
      <c r="H31" s="1"/>
    </row>
    <row r="32" spans="2:8" ht="12.75">
      <c r="B32" s="38"/>
      <c r="D32" s="12" t="s">
        <v>42</v>
      </c>
      <c r="E32" s="18"/>
      <c r="G32" s="18"/>
      <c r="H32" s="1"/>
    </row>
    <row r="33" spans="2:8" ht="12.75">
      <c r="B33" s="38"/>
      <c r="D33" s="12"/>
      <c r="E33" s="18"/>
      <c r="G33" s="18"/>
      <c r="H33" s="1"/>
    </row>
    <row r="34" spans="2:8" ht="12.75">
      <c r="B34" s="38"/>
      <c r="D34" s="12" t="s">
        <v>4</v>
      </c>
      <c r="E34" s="18"/>
      <c r="G34" s="18"/>
      <c r="H34" s="1"/>
    </row>
    <row r="35" spans="2:8" ht="12.75">
      <c r="B35" s="38"/>
      <c r="D35" s="42" t="s">
        <v>41</v>
      </c>
      <c r="E35" s="18"/>
      <c r="G35" s="18"/>
      <c r="H35" s="1"/>
    </row>
    <row r="36" spans="2:8" ht="12.75">
      <c r="B36" s="38"/>
      <c r="D36" s="12" t="s">
        <v>32</v>
      </c>
      <c r="E36" s="18"/>
      <c r="G36" s="18"/>
      <c r="H36" s="1"/>
    </row>
    <row r="37" spans="2:8" ht="13.5" thickBot="1">
      <c r="B37" s="38"/>
      <c r="D37" s="34"/>
      <c r="E37" s="20"/>
      <c r="G37" s="20"/>
      <c r="H37" s="3"/>
    </row>
    <row r="38" spans="2:8" ht="12.75">
      <c r="B38" s="38"/>
      <c r="D38" s="12"/>
      <c r="E38" s="18"/>
      <c r="G38" s="18"/>
      <c r="H38" s="1"/>
    </row>
    <row r="39" spans="2:9" ht="12.75">
      <c r="B39" s="38">
        <f>B27+1</f>
        <v>3</v>
      </c>
      <c r="D39" s="58" t="s">
        <v>21</v>
      </c>
      <c r="E39" s="72"/>
      <c r="G39" s="19">
        <v>50000</v>
      </c>
      <c r="H39" s="2">
        <v>15000</v>
      </c>
      <c r="I39" s="31">
        <v>8000</v>
      </c>
    </row>
    <row r="40" spans="2:8" ht="12.75">
      <c r="B40" s="38"/>
      <c r="D40" s="12"/>
      <c r="E40" s="18"/>
      <c r="G40" s="18" t="s">
        <v>5</v>
      </c>
      <c r="H40" s="1" t="s">
        <v>5</v>
      </c>
    </row>
    <row r="41" spans="2:8" ht="12.75">
      <c r="B41" s="38"/>
      <c r="D41" s="41" t="s">
        <v>17</v>
      </c>
      <c r="E41" s="18"/>
      <c r="G41" s="18"/>
      <c r="H41" s="1"/>
    </row>
    <row r="42" spans="2:8" ht="12.75">
      <c r="B42" s="38"/>
      <c r="D42" s="41"/>
      <c r="E42" s="18"/>
      <c r="G42" s="18"/>
      <c r="H42" s="1"/>
    </row>
    <row r="43" spans="2:8" ht="12.75">
      <c r="B43" s="38"/>
      <c r="D43" s="41" t="s">
        <v>20</v>
      </c>
      <c r="E43" s="18"/>
      <c r="G43" s="18"/>
      <c r="H43" s="1"/>
    </row>
    <row r="44" spans="2:8" ht="12.75">
      <c r="B44" s="38"/>
      <c r="D44" s="12" t="s">
        <v>42</v>
      </c>
      <c r="E44" s="18"/>
      <c r="G44" s="18"/>
      <c r="H44" s="1"/>
    </row>
    <row r="45" spans="2:8" ht="12.75">
      <c r="B45" s="38"/>
      <c r="D45" s="42"/>
      <c r="E45" s="18"/>
      <c r="G45" s="18"/>
      <c r="H45" s="1"/>
    </row>
    <row r="46" spans="2:8" ht="12.75">
      <c r="B46" s="38"/>
      <c r="D46" s="12" t="s">
        <v>4</v>
      </c>
      <c r="E46" s="18"/>
      <c r="G46" s="18"/>
      <c r="H46" s="1"/>
    </row>
    <row r="47" spans="2:8" ht="12.75">
      <c r="B47" s="38"/>
      <c r="D47" s="42" t="s">
        <v>41</v>
      </c>
      <c r="E47" s="18"/>
      <c r="G47" s="18"/>
      <c r="H47" s="1"/>
    </row>
    <row r="48" spans="2:8" ht="12.75">
      <c r="B48" s="38"/>
      <c r="D48" s="12" t="s">
        <v>32</v>
      </c>
      <c r="E48" s="18"/>
      <c r="G48" s="18"/>
      <c r="H48" s="1"/>
    </row>
    <row r="49" spans="2:8" ht="13.5" thickBot="1">
      <c r="B49" s="38"/>
      <c r="D49" s="34"/>
      <c r="E49" s="20"/>
      <c r="G49" s="20"/>
      <c r="H49" s="3"/>
    </row>
    <row r="50" spans="2:8" ht="12.75">
      <c r="B50" s="38"/>
      <c r="D50" s="12"/>
      <c r="E50" s="18"/>
      <c r="G50" s="18"/>
      <c r="H50" s="1"/>
    </row>
    <row r="51" spans="2:9" ht="12.75">
      <c r="B51" s="38">
        <f>B39+1</f>
        <v>4</v>
      </c>
      <c r="D51" s="58" t="s">
        <v>62</v>
      </c>
      <c r="E51" s="33"/>
      <c r="G51" s="19">
        <v>50000</v>
      </c>
      <c r="H51" s="2">
        <v>15000</v>
      </c>
      <c r="I51" s="31">
        <v>8000</v>
      </c>
    </row>
    <row r="52" spans="2:8" ht="12.75">
      <c r="B52" s="38"/>
      <c r="D52" s="58"/>
      <c r="E52" s="33"/>
      <c r="G52" s="19"/>
      <c r="H52" s="2"/>
    </row>
    <row r="53" spans="2:8" ht="25.5">
      <c r="B53" s="38"/>
      <c r="D53" s="83" t="s">
        <v>63</v>
      </c>
      <c r="E53" s="72"/>
      <c r="G53" s="19"/>
      <c r="H53" s="2"/>
    </row>
    <row r="54" spans="2:8" ht="12.75">
      <c r="B54" s="38"/>
      <c r="D54" s="83"/>
      <c r="E54" s="33"/>
      <c r="G54" s="19"/>
      <c r="H54" s="2"/>
    </row>
    <row r="55" spans="2:8" ht="24.75" customHeight="1">
      <c r="B55" s="38"/>
      <c r="D55" s="83" t="s">
        <v>65</v>
      </c>
      <c r="E55" s="72"/>
      <c r="G55" s="19"/>
      <c r="H55" s="2"/>
    </row>
    <row r="56" spans="2:8" ht="12.75">
      <c r="B56" s="38"/>
      <c r="D56" s="83"/>
      <c r="E56" s="33"/>
      <c r="G56" s="19"/>
      <c r="H56" s="2"/>
    </row>
    <row r="57" spans="2:8" ht="12.75">
      <c r="B57" s="38"/>
      <c r="D57" s="83" t="s">
        <v>64</v>
      </c>
      <c r="E57" s="72"/>
      <c r="G57" s="19"/>
      <c r="H57" s="2"/>
    </row>
    <row r="58" spans="2:8" ht="12.75">
      <c r="B58" s="38"/>
      <c r="D58" s="84"/>
      <c r="E58" s="18"/>
      <c r="G58" s="18" t="s">
        <v>5</v>
      </c>
      <c r="H58" s="1" t="s">
        <v>5</v>
      </c>
    </row>
    <row r="59" spans="2:8" ht="12.75">
      <c r="B59" s="38"/>
      <c r="D59" s="41" t="s">
        <v>17</v>
      </c>
      <c r="E59" s="18"/>
      <c r="G59" s="18"/>
      <c r="H59" s="1"/>
    </row>
    <row r="60" spans="2:8" ht="12.75">
      <c r="B60" s="38"/>
      <c r="D60" s="41"/>
      <c r="E60" s="18"/>
      <c r="G60" s="18"/>
      <c r="H60" s="1"/>
    </row>
    <row r="61" spans="2:8" ht="12.75">
      <c r="B61" s="38"/>
      <c r="D61" s="41" t="s">
        <v>20</v>
      </c>
      <c r="E61" s="18"/>
      <c r="G61" s="18"/>
      <c r="H61" s="1"/>
    </row>
    <row r="62" spans="2:8" ht="12.75">
      <c r="B62" s="38"/>
      <c r="D62" s="12" t="s">
        <v>42</v>
      </c>
      <c r="E62" s="18"/>
      <c r="G62" s="18"/>
      <c r="H62" s="1"/>
    </row>
    <row r="63" spans="2:8" ht="12.75">
      <c r="B63" s="38"/>
      <c r="D63" s="42"/>
      <c r="E63" s="18"/>
      <c r="G63" s="18"/>
      <c r="H63" s="1"/>
    </row>
    <row r="64" spans="2:8" ht="12.75">
      <c r="B64" s="38"/>
      <c r="D64" s="12" t="s">
        <v>4</v>
      </c>
      <c r="E64" s="18"/>
      <c r="G64" s="18"/>
      <c r="H64" s="1"/>
    </row>
    <row r="65" spans="2:8" ht="12.75">
      <c r="B65" s="38"/>
      <c r="D65" s="42" t="s">
        <v>40</v>
      </c>
      <c r="E65" s="18"/>
      <c r="G65" s="18"/>
      <c r="H65" s="1"/>
    </row>
    <row r="66" spans="2:8" ht="12.75">
      <c r="B66" s="38"/>
      <c r="D66" s="12" t="s">
        <v>32</v>
      </c>
      <c r="E66" s="18"/>
      <c r="G66" s="18"/>
      <c r="H66" s="1"/>
    </row>
    <row r="67" spans="2:8" ht="13.5" thickBot="1">
      <c r="B67" s="38"/>
      <c r="D67" s="34"/>
      <c r="E67" s="20"/>
      <c r="G67" s="20"/>
      <c r="H67" s="3"/>
    </row>
    <row r="68" spans="2:8" ht="12.75">
      <c r="B68" s="38"/>
      <c r="D68" s="43"/>
      <c r="E68" s="81"/>
      <c r="G68" s="76"/>
      <c r="H68" s="77"/>
    </row>
    <row r="69" spans="2:8" ht="12.75">
      <c r="B69" s="38">
        <f>1+B51</f>
        <v>5</v>
      </c>
      <c r="D69" s="58" t="s">
        <v>56</v>
      </c>
      <c r="E69" s="82"/>
      <c r="G69" s="76"/>
      <c r="H69" s="77"/>
    </row>
    <row r="70" spans="2:8" ht="12.75">
      <c r="B70" s="38"/>
      <c r="D70" s="12"/>
      <c r="E70" s="76"/>
      <c r="G70" s="76"/>
      <c r="H70" s="77"/>
    </row>
    <row r="71" spans="2:8" ht="12.75">
      <c r="B71" s="38"/>
      <c r="D71" s="41" t="s">
        <v>17</v>
      </c>
      <c r="E71" s="76"/>
      <c r="G71" s="76"/>
      <c r="H71" s="77"/>
    </row>
    <row r="72" spans="2:8" ht="12.75">
      <c r="B72" s="38"/>
      <c r="D72" s="41"/>
      <c r="E72" s="76"/>
      <c r="G72" s="76"/>
      <c r="H72" s="77"/>
    </row>
    <row r="73" spans="2:8" ht="12.75">
      <c r="B73" s="38"/>
      <c r="D73" s="41" t="s">
        <v>20</v>
      </c>
      <c r="E73" s="76"/>
      <c r="G73" s="76"/>
      <c r="H73" s="77"/>
    </row>
    <row r="74" spans="2:8" ht="12.75">
      <c r="B74" s="38"/>
      <c r="D74" s="12" t="s">
        <v>42</v>
      </c>
      <c r="E74" s="76"/>
      <c r="G74" s="76"/>
      <c r="H74" s="77"/>
    </row>
    <row r="75" spans="2:8" ht="12.75">
      <c r="B75" s="38"/>
      <c r="D75" s="42"/>
      <c r="E75" s="76"/>
      <c r="G75" s="76"/>
      <c r="H75" s="77"/>
    </row>
    <row r="76" spans="2:8" ht="12.75">
      <c r="B76" s="38"/>
      <c r="D76" s="12" t="s">
        <v>4</v>
      </c>
      <c r="E76" s="76"/>
      <c r="G76" s="76"/>
      <c r="H76" s="77"/>
    </row>
    <row r="77" spans="2:8" ht="12.75">
      <c r="B77" s="38"/>
      <c r="D77" s="42" t="s">
        <v>40</v>
      </c>
      <c r="E77" s="76"/>
      <c r="G77" s="76"/>
      <c r="H77" s="77"/>
    </row>
    <row r="78" spans="2:8" ht="12.75">
      <c r="B78" s="38"/>
      <c r="D78" s="12" t="s">
        <v>32</v>
      </c>
      <c r="E78" s="76"/>
      <c r="G78" s="76"/>
      <c r="H78" s="77"/>
    </row>
    <row r="79" spans="2:8" ht="13.5" thickBot="1">
      <c r="B79" s="38"/>
      <c r="D79" s="34"/>
      <c r="E79" s="20"/>
      <c r="G79" s="76"/>
      <c r="H79" s="77"/>
    </row>
    <row r="80" spans="2:8" ht="12.75">
      <c r="B80" s="38"/>
      <c r="D80" s="12"/>
      <c r="E80" s="18"/>
      <c r="G80" s="18"/>
      <c r="H80" s="1"/>
    </row>
    <row r="81" spans="2:9" ht="12.75">
      <c r="B81" s="38">
        <f>B69+1</f>
        <v>6</v>
      </c>
      <c r="C81" s="38"/>
      <c r="D81" s="58" t="s">
        <v>33</v>
      </c>
      <c r="E81" s="72"/>
      <c r="G81" s="19">
        <v>50000</v>
      </c>
      <c r="H81" s="2">
        <v>15000</v>
      </c>
      <c r="I81" s="31">
        <v>8000</v>
      </c>
    </row>
    <row r="82" spans="2:8" ht="12.75">
      <c r="B82" s="38"/>
      <c r="D82" s="12"/>
      <c r="E82" s="18"/>
      <c r="G82" s="18" t="s">
        <v>5</v>
      </c>
      <c r="H82" s="1" t="s">
        <v>5</v>
      </c>
    </row>
    <row r="83" spans="2:8" ht="12.75">
      <c r="B83" s="38"/>
      <c r="D83" s="41" t="s">
        <v>17</v>
      </c>
      <c r="E83" s="18"/>
      <c r="G83" s="18"/>
      <c r="H83" s="1"/>
    </row>
    <row r="84" spans="2:8" ht="12.75">
      <c r="B84" s="38"/>
      <c r="D84" s="41"/>
      <c r="E84" s="18"/>
      <c r="G84" s="18"/>
      <c r="H84" s="1"/>
    </row>
    <row r="85" spans="2:8" ht="12.75">
      <c r="B85" s="38"/>
      <c r="D85" s="41" t="s">
        <v>20</v>
      </c>
      <c r="E85" s="18"/>
      <c r="G85" s="18"/>
      <c r="H85" s="1"/>
    </row>
    <row r="86" spans="2:8" ht="12.75">
      <c r="B86" s="38"/>
      <c r="D86" s="12" t="s">
        <v>42</v>
      </c>
      <c r="E86" s="18"/>
      <c r="G86" s="18"/>
      <c r="H86" s="1"/>
    </row>
    <row r="87" spans="2:8" ht="12.75">
      <c r="B87" s="38"/>
      <c r="D87" s="42"/>
      <c r="E87" s="18"/>
      <c r="G87" s="18"/>
      <c r="H87" s="1"/>
    </row>
    <row r="88" spans="2:8" ht="12.75">
      <c r="B88" s="38"/>
      <c r="D88" s="12" t="s">
        <v>4</v>
      </c>
      <c r="E88" s="18"/>
      <c r="G88" s="18"/>
      <c r="H88" s="1"/>
    </row>
    <row r="89" spans="2:8" ht="12.75">
      <c r="B89" s="38"/>
      <c r="D89" s="42" t="s">
        <v>47</v>
      </c>
      <c r="E89" s="18"/>
      <c r="G89" s="18"/>
      <c r="H89" s="1"/>
    </row>
    <row r="90" spans="2:8" ht="12.75">
      <c r="B90" s="38"/>
      <c r="D90" s="12" t="s">
        <v>32</v>
      </c>
      <c r="E90" s="18"/>
      <c r="G90" s="18"/>
      <c r="H90" s="1"/>
    </row>
    <row r="91" spans="2:8" ht="13.5" thickBot="1">
      <c r="B91" s="38"/>
      <c r="D91" s="34"/>
      <c r="E91" s="20"/>
      <c r="G91" s="20"/>
      <c r="H91" s="3"/>
    </row>
    <row r="92" spans="2:8" ht="12.75">
      <c r="B92" s="38"/>
      <c r="D92" s="11"/>
      <c r="E92" s="18"/>
      <c r="G92" s="18"/>
      <c r="H92" s="1"/>
    </row>
    <row r="93" spans="2:9" ht="12.75">
      <c r="B93" s="38">
        <f>B81+1</f>
        <v>7</v>
      </c>
      <c r="D93" s="11" t="s">
        <v>57</v>
      </c>
      <c r="E93" s="72"/>
      <c r="G93" s="19">
        <v>50000</v>
      </c>
      <c r="H93" s="2">
        <v>15000</v>
      </c>
      <c r="I93" s="31">
        <v>8000</v>
      </c>
    </row>
    <row r="94" spans="2:8" ht="12.75">
      <c r="B94" s="38"/>
      <c r="D94" s="12"/>
      <c r="E94" s="18"/>
      <c r="G94" s="18" t="s">
        <v>5</v>
      </c>
      <c r="H94" s="1" t="s">
        <v>5</v>
      </c>
    </row>
    <row r="95" spans="2:8" ht="12.75">
      <c r="B95" s="38"/>
      <c r="D95" s="41" t="s">
        <v>17</v>
      </c>
      <c r="E95" s="18"/>
      <c r="G95" s="18"/>
      <c r="H95" s="1"/>
    </row>
    <row r="96" spans="2:8" ht="12.75">
      <c r="B96" s="38"/>
      <c r="D96" s="41"/>
      <c r="E96" s="18"/>
      <c r="G96" s="18"/>
      <c r="H96" s="1"/>
    </row>
    <row r="97" spans="2:8" ht="12.75">
      <c r="B97" s="38"/>
      <c r="D97" s="41" t="s">
        <v>20</v>
      </c>
      <c r="E97" s="18"/>
      <c r="G97" s="18"/>
      <c r="H97" s="1"/>
    </row>
    <row r="98" spans="2:8" ht="12.75">
      <c r="B98" s="38"/>
      <c r="D98" s="12" t="s">
        <v>42</v>
      </c>
      <c r="E98" s="18"/>
      <c r="G98" s="18"/>
      <c r="H98" s="1"/>
    </row>
    <row r="99" spans="2:8" ht="12.75">
      <c r="B99" s="38"/>
      <c r="D99" s="12"/>
      <c r="E99" s="18"/>
      <c r="G99" s="18"/>
      <c r="H99" s="1"/>
    </row>
    <row r="100" spans="2:8" ht="12.75">
      <c r="B100" s="38"/>
      <c r="D100" s="12" t="s">
        <v>4</v>
      </c>
      <c r="E100" s="18"/>
      <c r="G100" s="18"/>
      <c r="H100" s="1"/>
    </row>
    <row r="101" spans="2:8" ht="12.75">
      <c r="B101" s="38"/>
      <c r="D101" s="42" t="s">
        <v>47</v>
      </c>
      <c r="E101" s="18"/>
      <c r="G101" s="18"/>
      <c r="H101" s="1"/>
    </row>
    <row r="102" spans="2:8" ht="12.75">
      <c r="B102" s="38"/>
      <c r="D102" s="12" t="s">
        <v>32</v>
      </c>
      <c r="E102" s="18"/>
      <c r="G102" s="18"/>
      <c r="H102" s="1"/>
    </row>
    <row r="103" spans="2:8" ht="13.5" thickBot="1">
      <c r="B103" s="38"/>
      <c r="D103" s="34"/>
      <c r="E103" s="20"/>
      <c r="G103" s="20"/>
      <c r="H103" s="3"/>
    </row>
    <row r="104" spans="2:8" ht="12.75">
      <c r="B104" s="38"/>
      <c r="D104" s="11"/>
      <c r="E104" s="76"/>
      <c r="G104" s="76"/>
      <c r="H104" s="77"/>
    </row>
    <row r="105" spans="2:9" ht="12.75">
      <c r="B105" s="38">
        <f>B93+1</f>
        <v>8</v>
      </c>
      <c r="D105" s="11" t="s">
        <v>23</v>
      </c>
      <c r="E105" s="72"/>
      <c r="G105" s="19">
        <v>50000</v>
      </c>
      <c r="H105" s="2">
        <v>15000</v>
      </c>
      <c r="I105" s="31">
        <v>8000</v>
      </c>
    </row>
    <row r="106" spans="2:8" ht="11.25" customHeight="1">
      <c r="B106" s="38"/>
      <c r="D106" s="12"/>
      <c r="E106" s="18"/>
      <c r="G106" s="18" t="s">
        <v>5</v>
      </c>
      <c r="H106" s="1" t="s">
        <v>5</v>
      </c>
    </row>
    <row r="107" spans="2:8" ht="12.75">
      <c r="B107" s="38"/>
      <c r="D107" s="41" t="s">
        <v>17</v>
      </c>
      <c r="E107" s="18"/>
      <c r="G107" s="18"/>
      <c r="H107" s="1"/>
    </row>
    <row r="108" spans="2:8" ht="12.75">
      <c r="B108" s="38"/>
      <c r="D108" s="41"/>
      <c r="E108" s="18"/>
      <c r="G108" s="18"/>
      <c r="H108" s="1"/>
    </row>
    <row r="109" spans="2:8" ht="12.75">
      <c r="B109" s="38"/>
      <c r="D109" s="41" t="s">
        <v>20</v>
      </c>
      <c r="E109" s="18"/>
      <c r="G109" s="18"/>
      <c r="H109" s="1"/>
    </row>
    <row r="110" spans="2:8" ht="12.75">
      <c r="B110" s="38"/>
      <c r="D110" s="12" t="s">
        <v>42</v>
      </c>
      <c r="E110" s="18"/>
      <c r="G110" s="18"/>
      <c r="H110" s="1"/>
    </row>
    <row r="111" spans="2:8" ht="12.75">
      <c r="B111" s="38"/>
      <c r="D111" s="12"/>
      <c r="E111" s="18"/>
      <c r="G111" s="18"/>
      <c r="H111" s="1"/>
    </row>
    <row r="112" spans="2:8" ht="12.75">
      <c r="B112" s="38"/>
      <c r="D112" s="12" t="s">
        <v>4</v>
      </c>
      <c r="E112" s="18"/>
      <c r="G112" s="18"/>
      <c r="H112" s="1"/>
    </row>
    <row r="113" spans="2:8" ht="12.75">
      <c r="B113" s="38"/>
      <c r="D113" s="42" t="s">
        <v>47</v>
      </c>
      <c r="E113" s="18"/>
      <c r="G113" s="18"/>
      <c r="H113" s="1"/>
    </row>
    <row r="114" spans="2:8" ht="12.75">
      <c r="B114" s="38"/>
      <c r="D114" s="12" t="s">
        <v>32</v>
      </c>
      <c r="E114" s="18"/>
      <c r="G114" s="18"/>
      <c r="H114" s="1"/>
    </row>
    <row r="115" spans="2:8" ht="13.5" thickBot="1">
      <c r="B115" s="38"/>
      <c r="D115" s="34"/>
      <c r="E115" s="20"/>
      <c r="G115" s="20"/>
      <c r="H115" s="3"/>
    </row>
    <row r="116" spans="2:8" ht="12.75">
      <c r="B116" s="38"/>
      <c r="D116" s="43"/>
      <c r="E116" s="21"/>
      <c r="G116" s="18"/>
      <c r="H116" s="1"/>
    </row>
    <row r="117" spans="2:9" ht="14.25" customHeight="1">
      <c r="B117" s="38">
        <f>B105+1</f>
        <v>9</v>
      </c>
      <c r="D117" s="11" t="s">
        <v>49</v>
      </c>
      <c r="E117" s="72"/>
      <c r="G117" s="19">
        <v>50000</v>
      </c>
      <c r="H117" s="2">
        <v>15000</v>
      </c>
      <c r="I117" s="31">
        <v>8000</v>
      </c>
    </row>
    <row r="118" spans="2:8" ht="11.25" customHeight="1">
      <c r="B118" s="38"/>
      <c r="D118" s="12"/>
      <c r="E118" s="18"/>
      <c r="G118" s="18" t="s">
        <v>5</v>
      </c>
      <c r="H118" s="1" t="s">
        <v>5</v>
      </c>
    </row>
    <row r="119" spans="2:8" ht="12.75">
      <c r="B119" s="38"/>
      <c r="D119" s="41" t="s">
        <v>17</v>
      </c>
      <c r="E119" s="18"/>
      <c r="G119" s="18"/>
      <c r="H119" s="1"/>
    </row>
    <row r="120" spans="2:8" ht="12.75">
      <c r="B120" s="38"/>
      <c r="D120" s="41"/>
      <c r="E120" s="18"/>
      <c r="G120" s="18"/>
      <c r="H120" s="1"/>
    </row>
    <row r="121" spans="2:8" ht="12.75">
      <c r="B121" s="38"/>
      <c r="D121" s="41" t="s">
        <v>20</v>
      </c>
      <c r="E121" s="18"/>
      <c r="G121" s="18"/>
      <c r="H121" s="1"/>
    </row>
    <row r="122" spans="2:8" ht="12.75">
      <c r="B122" s="38"/>
      <c r="D122" s="12" t="s">
        <v>42</v>
      </c>
      <c r="E122" s="18"/>
      <c r="G122" s="18"/>
      <c r="H122" s="1"/>
    </row>
    <row r="123" spans="2:8" ht="12.75">
      <c r="B123" s="38"/>
      <c r="D123" s="12"/>
      <c r="E123" s="18"/>
      <c r="G123" s="18"/>
      <c r="H123" s="1"/>
    </row>
    <row r="124" spans="2:8" ht="12.75">
      <c r="B124" s="38"/>
      <c r="D124" s="12" t="s">
        <v>4</v>
      </c>
      <c r="E124" s="18"/>
      <c r="G124" s="18"/>
      <c r="H124" s="1"/>
    </row>
    <row r="125" spans="2:8" ht="12.75">
      <c r="B125" s="38"/>
      <c r="D125" s="42" t="s">
        <v>51</v>
      </c>
      <c r="E125" s="18"/>
      <c r="G125" s="18"/>
      <c r="H125" s="1"/>
    </row>
    <row r="126" spans="2:8" ht="12.75">
      <c r="B126" s="38"/>
      <c r="D126" s="12" t="s">
        <v>32</v>
      </c>
      <c r="E126" s="18"/>
      <c r="G126" s="18"/>
      <c r="H126" s="1"/>
    </row>
    <row r="127" spans="2:8" ht="13.5" thickBot="1">
      <c r="B127" s="38"/>
      <c r="D127" s="34"/>
      <c r="E127" s="20"/>
      <c r="G127" s="20"/>
      <c r="H127" s="3"/>
    </row>
    <row r="128" spans="2:8" ht="12.75">
      <c r="B128" s="38"/>
      <c r="D128" s="12"/>
      <c r="E128" s="76"/>
      <c r="G128" s="76"/>
      <c r="H128" s="77"/>
    </row>
    <row r="129" spans="2:8" ht="12.75">
      <c r="B129" s="38">
        <f>B117+1</f>
        <v>10</v>
      </c>
      <c r="D129" s="11" t="s">
        <v>58</v>
      </c>
      <c r="E129" s="82"/>
      <c r="G129" s="76"/>
      <c r="H129" s="77"/>
    </row>
    <row r="130" spans="2:8" ht="12.75">
      <c r="B130" s="38"/>
      <c r="D130" s="12"/>
      <c r="E130" s="76"/>
      <c r="G130" s="76"/>
      <c r="H130" s="77"/>
    </row>
    <row r="131" spans="2:8" ht="12.75">
      <c r="B131" s="38"/>
      <c r="D131" s="41" t="s">
        <v>17</v>
      </c>
      <c r="E131" s="76"/>
      <c r="G131" s="76"/>
      <c r="H131" s="77"/>
    </row>
    <row r="132" spans="2:8" ht="12.75">
      <c r="B132" s="38"/>
      <c r="D132" s="41"/>
      <c r="E132" s="76"/>
      <c r="G132" s="76"/>
      <c r="H132" s="77"/>
    </row>
    <row r="133" spans="2:8" ht="12.75">
      <c r="B133" s="38"/>
      <c r="D133" s="41" t="s">
        <v>20</v>
      </c>
      <c r="E133" s="76"/>
      <c r="G133" s="76"/>
      <c r="H133" s="77"/>
    </row>
    <row r="134" spans="2:8" ht="12.75">
      <c r="B134" s="38"/>
      <c r="D134" s="12" t="s">
        <v>42</v>
      </c>
      <c r="E134" s="76"/>
      <c r="G134" s="76"/>
      <c r="H134" s="77"/>
    </row>
    <row r="135" spans="2:8" ht="12.75">
      <c r="B135" s="38"/>
      <c r="D135" s="12"/>
      <c r="E135" s="76"/>
      <c r="G135" s="76"/>
      <c r="H135" s="77"/>
    </row>
    <row r="136" spans="2:8" ht="12.75">
      <c r="B136" s="38"/>
      <c r="D136" s="12" t="s">
        <v>4</v>
      </c>
      <c r="E136" s="76"/>
      <c r="G136" s="76"/>
      <c r="H136" s="77"/>
    </row>
    <row r="137" spans="2:8" ht="12.75">
      <c r="B137" s="38"/>
      <c r="D137" s="42" t="s">
        <v>51</v>
      </c>
      <c r="E137" s="76"/>
      <c r="G137" s="76"/>
      <c r="H137" s="77"/>
    </row>
    <row r="138" spans="2:8" ht="12.75">
      <c r="B138" s="38"/>
      <c r="D138" s="12" t="s">
        <v>32</v>
      </c>
      <c r="E138" s="76"/>
      <c r="G138" s="76"/>
      <c r="H138" s="77"/>
    </row>
    <row r="139" spans="2:8" ht="13.5" thickBot="1">
      <c r="B139" s="38"/>
      <c r="D139" s="11"/>
      <c r="E139" s="76"/>
      <c r="G139" s="76"/>
      <c r="H139" s="77"/>
    </row>
    <row r="140" spans="2:8" ht="12.75">
      <c r="B140" s="38"/>
      <c r="D140" s="43"/>
      <c r="E140" s="81"/>
      <c r="G140" s="76"/>
      <c r="H140" s="77"/>
    </row>
    <row r="141" spans="2:8" ht="12.75">
      <c r="B141" s="38">
        <f>B129+1</f>
        <v>11</v>
      </c>
      <c r="D141" s="11" t="s">
        <v>59</v>
      </c>
      <c r="E141" s="82"/>
      <c r="G141" s="76"/>
      <c r="H141" s="77"/>
    </row>
    <row r="142" spans="2:8" ht="12.75">
      <c r="B142" s="38"/>
      <c r="D142" s="12"/>
      <c r="E142" s="76"/>
      <c r="G142" s="76"/>
      <c r="H142" s="77"/>
    </row>
    <row r="143" spans="2:8" ht="12.75">
      <c r="B143" s="38"/>
      <c r="D143" s="41" t="s">
        <v>17</v>
      </c>
      <c r="E143" s="76"/>
      <c r="G143" s="76"/>
      <c r="H143" s="77"/>
    </row>
    <row r="144" spans="2:8" ht="12.75">
      <c r="B144" s="38"/>
      <c r="D144" s="41"/>
      <c r="E144" s="76"/>
      <c r="G144" s="76"/>
      <c r="H144" s="77"/>
    </row>
    <row r="145" spans="2:8" ht="12.75">
      <c r="B145" s="38"/>
      <c r="D145" s="41" t="s">
        <v>20</v>
      </c>
      <c r="E145" s="76"/>
      <c r="G145" s="76"/>
      <c r="H145" s="77"/>
    </row>
    <row r="146" spans="2:8" ht="12.75">
      <c r="B146" s="38"/>
      <c r="D146" s="12" t="s">
        <v>42</v>
      </c>
      <c r="E146" s="76"/>
      <c r="G146" s="76"/>
      <c r="H146" s="77"/>
    </row>
    <row r="147" spans="2:8" ht="12.75">
      <c r="B147" s="38"/>
      <c r="D147" s="12"/>
      <c r="E147" s="76"/>
      <c r="G147" s="76"/>
      <c r="H147" s="77"/>
    </row>
    <row r="148" spans="2:8" ht="12.75">
      <c r="B148" s="38"/>
      <c r="D148" s="12" t="s">
        <v>4</v>
      </c>
      <c r="E148" s="76"/>
      <c r="G148" s="76"/>
      <c r="H148" s="77"/>
    </row>
    <row r="149" spans="2:8" ht="12.75">
      <c r="B149" s="38"/>
      <c r="D149" s="42" t="s">
        <v>51</v>
      </c>
      <c r="E149" s="76"/>
      <c r="G149" s="76"/>
      <c r="H149" s="77"/>
    </row>
    <row r="150" spans="2:8" ht="12.75">
      <c r="B150" s="38"/>
      <c r="D150" s="12" t="s">
        <v>32</v>
      </c>
      <c r="E150" s="76"/>
      <c r="G150" s="76"/>
      <c r="H150" s="77"/>
    </row>
    <row r="151" spans="2:8" ht="13.5" thickBot="1">
      <c r="B151" s="38"/>
      <c r="D151" s="34"/>
      <c r="E151" s="20"/>
      <c r="G151" s="76"/>
      <c r="H151" s="77"/>
    </row>
    <row r="152" spans="2:8" ht="12.75">
      <c r="B152" s="38"/>
      <c r="D152" s="11"/>
      <c r="E152" s="76"/>
      <c r="G152" s="76"/>
      <c r="H152" s="77"/>
    </row>
    <row r="153" spans="2:9" ht="12.75">
      <c r="B153" s="38">
        <f>B141+1</f>
        <v>12</v>
      </c>
      <c r="D153" s="11" t="s">
        <v>50</v>
      </c>
      <c r="E153" s="72"/>
      <c r="G153" s="19">
        <v>50000</v>
      </c>
      <c r="H153" s="2">
        <v>15000</v>
      </c>
      <c r="I153" s="31">
        <v>8000</v>
      </c>
    </row>
    <row r="154" spans="2:8" ht="12.75">
      <c r="B154" s="38"/>
      <c r="D154" s="11"/>
      <c r="E154" s="33"/>
      <c r="G154" s="19"/>
      <c r="H154" s="2"/>
    </row>
    <row r="155" spans="2:8" ht="12.75">
      <c r="B155" s="38"/>
      <c r="D155" s="41" t="s">
        <v>17</v>
      </c>
      <c r="E155" s="18"/>
      <c r="G155" s="18"/>
      <c r="H155" s="1"/>
    </row>
    <row r="156" spans="2:8" ht="12.75">
      <c r="B156" s="38"/>
      <c r="D156" s="41"/>
      <c r="E156" s="18"/>
      <c r="G156" s="18"/>
      <c r="H156" s="1"/>
    </row>
    <row r="157" spans="2:8" ht="12.75">
      <c r="B157" s="38"/>
      <c r="D157" s="41" t="s">
        <v>20</v>
      </c>
      <c r="E157" s="18"/>
      <c r="G157" s="18"/>
      <c r="H157" s="1"/>
    </row>
    <row r="158" spans="2:8" ht="12.75">
      <c r="B158" s="38"/>
      <c r="D158" s="12"/>
      <c r="E158" s="18"/>
      <c r="G158" s="18"/>
      <c r="H158" s="1"/>
    </row>
    <row r="159" spans="2:8" ht="12.75">
      <c r="B159" s="38"/>
      <c r="D159" s="12" t="s">
        <v>55</v>
      </c>
      <c r="E159" s="18"/>
      <c r="G159" s="18"/>
      <c r="H159" s="1"/>
    </row>
    <row r="160" spans="2:8" ht="12.75">
      <c r="B160" s="38"/>
      <c r="D160" s="12"/>
      <c r="E160" s="18"/>
      <c r="G160" s="18"/>
      <c r="H160" s="1"/>
    </row>
    <row r="161" spans="2:8" ht="12.75">
      <c r="B161" s="38"/>
      <c r="D161" s="12" t="s">
        <v>54</v>
      </c>
      <c r="E161" s="18"/>
      <c r="G161" s="18"/>
      <c r="H161" s="1"/>
    </row>
    <row r="162" spans="2:8" ht="12.75">
      <c r="B162" s="38"/>
      <c r="D162" s="42" t="s">
        <v>52</v>
      </c>
      <c r="E162" s="18"/>
      <c r="G162" s="18"/>
      <c r="H162" s="1"/>
    </row>
    <row r="163" spans="2:8" ht="12.75">
      <c r="B163" s="38"/>
      <c r="D163" s="12" t="s">
        <v>32</v>
      </c>
      <c r="E163" s="18"/>
      <c r="G163" s="18"/>
      <c r="H163" s="1"/>
    </row>
    <row r="164" spans="2:8" ht="13.5" thickBot="1">
      <c r="B164" s="38"/>
      <c r="D164" s="34"/>
      <c r="E164" s="20"/>
      <c r="G164" s="20"/>
      <c r="H164" s="3"/>
    </row>
    <row r="165" spans="2:8" ht="12.75">
      <c r="B165" s="38"/>
      <c r="D165" s="43"/>
      <c r="E165" s="21"/>
      <c r="G165" s="18"/>
      <c r="H165" s="1"/>
    </row>
    <row r="166" spans="2:9" ht="12.75">
      <c r="B166" s="38">
        <f>B153+1</f>
        <v>13</v>
      </c>
      <c r="D166" s="11" t="s">
        <v>53</v>
      </c>
      <c r="E166" s="19"/>
      <c r="G166" s="19">
        <v>50000</v>
      </c>
      <c r="H166" s="2">
        <v>15000</v>
      </c>
      <c r="I166" s="31">
        <v>8000</v>
      </c>
    </row>
    <row r="167" spans="2:8" ht="12.75">
      <c r="B167" s="38"/>
      <c r="D167" s="11"/>
      <c r="E167" s="33"/>
      <c r="G167" s="19"/>
      <c r="H167" s="2"/>
    </row>
    <row r="168" spans="2:8" ht="12.75">
      <c r="B168" s="38"/>
      <c r="D168" s="41" t="s">
        <v>17</v>
      </c>
      <c r="E168" s="18"/>
      <c r="G168" s="18"/>
      <c r="H168" s="1"/>
    </row>
    <row r="169" spans="2:8" ht="12.75">
      <c r="B169" s="38"/>
      <c r="D169" s="41"/>
      <c r="E169" s="18"/>
      <c r="G169" s="18"/>
      <c r="H169" s="1"/>
    </row>
    <row r="170" spans="2:8" ht="12.75">
      <c r="B170" s="38"/>
      <c r="D170" s="41" t="s">
        <v>20</v>
      </c>
      <c r="E170" s="18"/>
      <c r="G170" s="18"/>
      <c r="H170" s="1"/>
    </row>
    <row r="171" spans="2:8" ht="12.75">
      <c r="B171" s="38"/>
      <c r="D171" s="12"/>
      <c r="E171" s="18"/>
      <c r="G171" s="18"/>
      <c r="H171" s="1"/>
    </row>
    <row r="172" spans="2:8" ht="12.75">
      <c r="B172" s="38"/>
      <c r="D172" s="12" t="s">
        <v>55</v>
      </c>
      <c r="E172" s="18"/>
      <c r="G172" s="18"/>
      <c r="H172" s="1"/>
    </row>
    <row r="173" spans="2:8" ht="12.75">
      <c r="B173" s="38"/>
      <c r="D173" s="12"/>
      <c r="E173" s="18"/>
      <c r="G173" s="18"/>
      <c r="H173" s="1"/>
    </row>
    <row r="174" spans="2:8" ht="12.75">
      <c r="B174" s="38"/>
      <c r="D174" s="12" t="s">
        <v>54</v>
      </c>
      <c r="E174" s="18"/>
      <c r="G174" s="18"/>
      <c r="H174" s="1"/>
    </row>
    <row r="175" spans="2:8" ht="12.75">
      <c r="B175" s="38"/>
      <c r="D175" s="42" t="s">
        <v>52</v>
      </c>
      <c r="E175" s="18"/>
      <c r="G175" s="18"/>
      <c r="H175" s="1"/>
    </row>
    <row r="176" spans="2:8" ht="12.75">
      <c r="B176" s="38"/>
      <c r="D176" s="12" t="s">
        <v>32</v>
      </c>
      <c r="E176" s="18"/>
      <c r="G176" s="18"/>
      <c r="H176" s="1"/>
    </row>
    <row r="177" spans="2:8" ht="13.5" thickBot="1">
      <c r="B177" s="38"/>
      <c r="D177" s="34"/>
      <c r="E177" s="20"/>
      <c r="G177" s="20"/>
      <c r="H177" s="3"/>
    </row>
    <row r="178" spans="2:8" ht="12.75">
      <c r="B178" s="38"/>
      <c r="D178" s="12"/>
      <c r="E178" s="18"/>
      <c r="G178" s="18"/>
      <c r="H178" s="1"/>
    </row>
    <row r="179" spans="2:9" ht="12" customHeight="1">
      <c r="B179" s="38">
        <f>B166+1</f>
        <v>14</v>
      </c>
      <c r="D179" s="61" t="s">
        <v>22</v>
      </c>
      <c r="E179" s="72"/>
      <c r="G179" s="18"/>
      <c r="H179" s="1"/>
      <c r="I179" s="31">
        <v>100</v>
      </c>
    </row>
    <row r="180" spans="2:8" ht="12" customHeight="1">
      <c r="B180" s="38"/>
      <c r="D180" s="12"/>
      <c r="E180" s="18"/>
      <c r="G180" s="18"/>
      <c r="H180" s="1"/>
    </row>
    <row r="181" spans="4:9" ht="12.75">
      <c r="D181" s="41" t="s">
        <v>17</v>
      </c>
      <c r="E181" s="33"/>
      <c r="G181" s="18"/>
      <c r="H181" s="1"/>
      <c r="I181" s="31">
        <v>200</v>
      </c>
    </row>
    <row r="182" spans="4:8" ht="12.75">
      <c r="D182" s="41"/>
      <c r="E182" s="33"/>
      <c r="G182" s="18"/>
      <c r="H182" s="1"/>
    </row>
    <row r="183" spans="4:8" ht="12.75">
      <c r="D183" s="41" t="s">
        <v>3</v>
      </c>
      <c r="E183" s="33"/>
      <c r="G183" s="18"/>
      <c r="H183" s="1"/>
    </row>
    <row r="184" spans="4:9" ht="12.75">
      <c r="D184" s="62" t="s">
        <v>44</v>
      </c>
      <c r="E184" s="33"/>
      <c r="G184" s="18"/>
      <c r="H184" s="1"/>
      <c r="I184" s="31">
        <v>100</v>
      </c>
    </row>
    <row r="185" spans="4:8" ht="12.75">
      <c r="D185" s="41"/>
      <c r="E185" s="33"/>
      <c r="G185" s="18"/>
      <c r="H185" s="1"/>
    </row>
    <row r="186" spans="4:8" ht="12.75">
      <c r="D186" s="41" t="s">
        <v>3</v>
      </c>
      <c r="E186" s="33"/>
      <c r="G186" s="18"/>
      <c r="H186" s="1"/>
    </row>
    <row r="187" spans="4:9" ht="12.75">
      <c r="D187" s="12" t="s">
        <v>45</v>
      </c>
      <c r="E187" s="33"/>
      <c r="G187" s="18"/>
      <c r="H187" s="1"/>
      <c r="I187" s="31">
        <v>200</v>
      </c>
    </row>
    <row r="188" spans="4:8" ht="13.5" thickBot="1">
      <c r="D188" s="37"/>
      <c r="E188" s="33"/>
      <c r="G188" s="18"/>
      <c r="H188" s="1"/>
    </row>
    <row r="189" spans="2:8" ht="12.75">
      <c r="B189" s="38"/>
      <c r="D189" s="44"/>
      <c r="E189" s="51"/>
      <c r="G189" s="18"/>
      <c r="H189" s="1"/>
    </row>
    <row r="190" spans="2:8" ht="12.75">
      <c r="B190" s="38">
        <f>B179+1</f>
        <v>15</v>
      </c>
      <c r="D190" s="59" t="s">
        <v>48</v>
      </c>
      <c r="E190" s="75"/>
      <c r="G190" s="18"/>
      <c r="H190" s="1"/>
    </row>
    <row r="191" spans="2:8" ht="12.75" customHeight="1" thickBot="1">
      <c r="B191" s="79"/>
      <c r="D191" s="50"/>
      <c r="E191" s="35"/>
      <c r="G191" s="18"/>
      <c r="H191" s="1"/>
    </row>
    <row r="192" spans="2:8" ht="12.75">
      <c r="B192" s="38"/>
      <c r="D192" s="43"/>
      <c r="E192" s="18"/>
      <c r="G192" s="18"/>
      <c r="H192" s="1"/>
    </row>
    <row r="193" spans="2:8" ht="12.75">
      <c r="B193" s="38">
        <f>B190+1</f>
        <v>16</v>
      </c>
      <c r="D193" s="11" t="s">
        <v>24</v>
      </c>
      <c r="E193" s="72"/>
      <c r="G193" s="18"/>
      <c r="H193" s="1"/>
    </row>
    <row r="194" spans="2:8" ht="13.5" thickBot="1">
      <c r="B194" s="38"/>
      <c r="D194" s="34"/>
      <c r="E194" s="35"/>
      <c r="G194" s="18"/>
      <c r="H194" s="1"/>
    </row>
    <row r="195" spans="2:8" ht="12.75">
      <c r="B195" s="38"/>
      <c r="D195" s="11"/>
      <c r="E195" s="33"/>
      <c r="G195" s="18"/>
      <c r="H195" s="1"/>
    </row>
    <row r="196" spans="2:8" ht="12.75">
      <c r="B196" s="38">
        <f>B193+1</f>
        <v>17</v>
      </c>
      <c r="D196" s="11" t="s">
        <v>34</v>
      </c>
      <c r="E196" s="72"/>
      <c r="G196" s="18"/>
      <c r="H196" s="1"/>
    </row>
    <row r="197" spans="2:8" ht="13.5" thickBot="1">
      <c r="B197" s="38"/>
      <c r="D197" s="34"/>
      <c r="E197" s="35"/>
      <c r="G197" s="18"/>
      <c r="H197" s="1"/>
    </row>
    <row r="198" spans="2:8" ht="12.75">
      <c r="B198" s="38"/>
      <c r="D198" s="43"/>
      <c r="E198" s="18"/>
      <c r="G198" s="18"/>
      <c r="H198" s="1"/>
    </row>
    <row r="199" spans="2:8" ht="12.75">
      <c r="B199" s="38">
        <f>B196+1</f>
        <v>18</v>
      </c>
      <c r="D199" s="11" t="s">
        <v>35</v>
      </c>
      <c r="E199" s="72"/>
      <c r="G199" s="18"/>
      <c r="H199" s="1"/>
    </row>
    <row r="200" spans="2:8" ht="13.5" thickBot="1">
      <c r="B200" s="38"/>
      <c r="D200" s="34"/>
      <c r="E200" s="35"/>
      <c r="G200" s="18"/>
      <c r="H200" s="1"/>
    </row>
    <row r="201" spans="2:8" ht="12.75">
      <c r="B201" s="38"/>
      <c r="D201" s="43"/>
      <c r="E201" s="21"/>
      <c r="G201" s="18"/>
      <c r="H201" s="1"/>
    </row>
    <row r="202" spans="2:8" ht="12.75">
      <c r="B202" s="38">
        <f>B199+1</f>
        <v>19</v>
      </c>
      <c r="D202" s="60" t="s">
        <v>36</v>
      </c>
      <c r="E202" s="72"/>
      <c r="G202" s="18"/>
      <c r="H202" s="1"/>
    </row>
    <row r="203" spans="2:8" ht="13.5" thickBot="1">
      <c r="B203" s="38"/>
      <c r="D203" s="34"/>
      <c r="E203" s="35"/>
      <c r="G203" s="18"/>
      <c r="H203" s="1"/>
    </row>
    <row r="204" spans="4:8" ht="12.75">
      <c r="D204" s="43"/>
      <c r="E204" s="21"/>
      <c r="G204" s="18"/>
      <c r="H204" s="1"/>
    </row>
    <row r="205" spans="4:8" ht="25.5">
      <c r="D205" s="74" t="s">
        <v>37</v>
      </c>
      <c r="E205" s="18"/>
      <c r="G205" s="18"/>
      <c r="H205" s="1"/>
    </row>
    <row r="206" spans="2:9" ht="29.25" customHeight="1">
      <c r="B206" s="9">
        <f>B202+1</f>
        <v>20</v>
      </c>
      <c r="D206" s="74" t="s">
        <v>38</v>
      </c>
      <c r="E206" s="23">
        <f>D208*D210</f>
        <v>0</v>
      </c>
      <c r="G206" s="23" t="e">
        <f>IF(#REF!&gt;0,F207*#REF!,"")</f>
        <v>#REF!</v>
      </c>
      <c r="H206" s="7" t="e">
        <f>IF(#REF!&gt;0,G207*#REF!,"")</f>
        <v>#REF!</v>
      </c>
      <c r="I206" s="31" t="e">
        <f>30*D207</f>
        <v>#VALUE!</v>
      </c>
    </row>
    <row r="207" spans="4:8" ht="25.5">
      <c r="D207" s="74" t="s">
        <v>39</v>
      </c>
      <c r="E207" s="18"/>
      <c r="G207" s="18" t="s">
        <v>12</v>
      </c>
      <c r="H207" s="1" t="s">
        <v>12</v>
      </c>
    </row>
    <row r="208" spans="4:8" ht="12.75">
      <c r="D208" s="74">
        <v>30</v>
      </c>
      <c r="E208" s="18"/>
      <c r="G208" s="18"/>
      <c r="H208" s="1"/>
    </row>
    <row r="209" spans="4:8" ht="12.75">
      <c r="D209" s="11" t="s">
        <v>10</v>
      </c>
      <c r="E209" s="18"/>
      <c r="G209" s="18"/>
      <c r="H209" s="1"/>
    </row>
    <row r="210" spans="4:8" ht="12.75">
      <c r="D210" s="71"/>
      <c r="E210" s="18"/>
      <c r="G210" s="18"/>
      <c r="H210" s="1"/>
    </row>
    <row r="211" spans="4:8" ht="13.5" thickBot="1">
      <c r="D211" s="63"/>
      <c r="E211" s="22"/>
      <c r="G211" s="22"/>
      <c r="H211" s="5"/>
    </row>
    <row r="212" spans="4:8" ht="12.75">
      <c r="D212" s="43"/>
      <c r="E212" s="21"/>
      <c r="G212" s="18"/>
      <c r="H212" s="1"/>
    </row>
    <row r="213" spans="2:9" ht="25.5">
      <c r="B213" s="9">
        <f>B206+1</f>
        <v>21</v>
      </c>
      <c r="D213" s="58" t="s">
        <v>60</v>
      </c>
      <c r="E213" s="80">
        <f>(E14+E27+E39+E53+E55+E57+E69+E81+E93+E105+E117+E129+E141+E153+E166+E179+E190+E193+E196+E199+E202)*0.1</f>
        <v>0</v>
      </c>
      <c r="G213" s="23" t="e">
        <f>IF(#REF!&gt;0,#REF!*#REF!,"")</f>
        <v>#REF!</v>
      </c>
      <c r="H213" s="7" t="e">
        <f>IF(#REF!&gt;0,#REF!*#REF!,"")</f>
        <v>#REF!</v>
      </c>
      <c r="I213" s="31" t="e">
        <f>30*#REF!</f>
        <v>#REF!</v>
      </c>
    </row>
    <row r="214" spans="4:8" ht="13.5" thickBot="1">
      <c r="D214" s="63"/>
      <c r="E214" s="22"/>
      <c r="G214" s="22"/>
      <c r="H214" s="5"/>
    </row>
    <row r="215" spans="4:8" ht="12.75">
      <c r="D215" s="43"/>
      <c r="E215" s="21"/>
      <c r="G215" s="18"/>
      <c r="H215" s="1"/>
    </row>
    <row r="216" spans="2:9" ht="12.75">
      <c r="B216" s="9">
        <f>B213+1</f>
        <v>22</v>
      </c>
      <c r="D216" s="58" t="s">
        <v>30</v>
      </c>
      <c r="E216" s="23">
        <f>D219*D217</f>
        <v>0</v>
      </c>
      <c r="G216" s="23">
        <f>IF(F219&gt;0,F217*F219,"")</f>
      </c>
      <c r="H216" s="7">
        <f>IF(G219&gt;0,G217*G219,"")</f>
      </c>
      <c r="I216" s="31">
        <f>30*D217</f>
        <v>900</v>
      </c>
    </row>
    <row r="217" spans="4:8" ht="12.75">
      <c r="D217" s="58">
        <v>30</v>
      </c>
      <c r="E217" s="18"/>
      <c r="G217" s="18" t="s">
        <v>12</v>
      </c>
      <c r="H217" s="1" t="s">
        <v>12</v>
      </c>
    </row>
    <row r="218" spans="4:8" ht="12.75">
      <c r="D218" s="11" t="s">
        <v>10</v>
      </c>
      <c r="E218" s="18"/>
      <c r="G218" s="18"/>
      <c r="H218" s="1"/>
    </row>
    <row r="219" spans="4:8" ht="12.75">
      <c r="D219" s="71"/>
      <c r="E219" s="18"/>
      <c r="G219" s="18"/>
      <c r="H219" s="1"/>
    </row>
    <row r="220" spans="4:8" ht="13.5" thickBot="1">
      <c r="D220" s="63"/>
      <c r="E220" s="22"/>
      <c r="G220" s="22"/>
      <c r="H220" s="5"/>
    </row>
    <row r="221" spans="4:8" ht="12.75">
      <c r="D221" s="64">
        <f>SUM(E13:E220)</f>
        <v>0</v>
      </c>
      <c r="E221" s="24"/>
      <c r="G221" s="24"/>
      <c r="H221" s="6"/>
    </row>
    <row r="222" spans="4:9" ht="12.75">
      <c r="D222" s="60" t="s">
        <v>6</v>
      </c>
      <c r="E222" s="23">
        <f>E14+E27+E39+E53+E55+E57+E69+E81+E93+E105+E117+E129+E141+E153+E166+E179+E190+E193+E196+E199+E202+E206+E213+E216</f>
        <v>0</v>
      </c>
      <c r="G222" s="23">
        <f>IF(D221&gt;0,SUM(G13:G220),"")</f>
      </c>
      <c r="H222" s="23">
        <f>IF(D221&gt;0,SUM(H13:H220),"")</f>
      </c>
      <c r="I222" s="7" t="e">
        <f>SUM(I13:I220)</f>
        <v>#VALUE!</v>
      </c>
    </row>
    <row r="223" spans="4:8" ht="13.5" thickBot="1">
      <c r="D223" s="65"/>
      <c r="E223" s="25"/>
      <c r="G223" s="25"/>
      <c r="H223" s="25"/>
    </row>
    <row r="224" spans="4:8" ht="12.75">
      <c r="D224" s="60"/>
      <c r="E224" s="24"/>
      <c r="G224" s="24"/>
      <c r="H224" s="24"/>
    </row>
    <row r="225" spans="4:9" ht="12.75">
      <c r="D225" s="60" t="s">
        <v>7</v>
      </c>
      <c r="E225" s="23">
        <f>E222*0.22</f>
        <v>0</v>
      </c>
      <c r="G225" s="23">
        <f>IF(D221&gt;0,G228-G222,"")</f>
      </c>
      <c r="H225" s="23">
        <f>IF(D221&gt;0,H228-H222,"")</f>
      </c>
      <c r="I225" s="31" t="e">
        <f>I228-I222</f>
        <v>#VALUE!</v>
      </c>
    </row>
    <row r="226" spans="4:8" ht="13.5" thickBot="1">
      <c r="D226" s="65"/>
      <c r="E226" s="25"/>
      <c r="G226" s="25"/>
      <c r="H226" s="25"/>
    </row>
    <row r="227" spans="4:8" ht="12.75">
      <c r="D227" s="60"/>
      <c r="E227" s="24"/>
      <c r="G227" s="24"/>
      <c r="H227" s="24"/>
    </row>
    <row r="228" spans="4:9" ht="12.75">
      <c r="D228" s="60" t="s">
        <v>8</v>
      </c>
      <c r="E228" s="23">
        <f>E222+E225</f>
        <v>0</v>
      </c>
      <c r="G228" s="23">
        <f>IF(D221&gt;0,G222*1.2,"")</f>
      </c>
      <c r="H228" s="23">
        <f>IF(D221&gt;0,H222*1.2,"")</f>
      </c>
      <c r="I228" s="31" t="e">
        <f>I222*1.22</f>
        <v>#VALUE!</v>
      </c>
    </row>
    <row r="229" spans="4:8" ht="13.5" thickBot="1">
      <c r="D229" s="65"/>
      <c r="E229" s="25"/>
      <c r="G229" s="25"/>
      <c r="H229" s="8"/>
    </row>
    <row r="230" ht="6" customHeight="1">
      <c r="D230" s="55"/>
    </row>
    <row r="231" spans="4:5" ht="12.75">
      <c r="D231" s="66" t="s">
        <v>13</v>
      </c>
      <c r="E231" s="26"/>
    </row>
    <row r="232" spans="4:5" ht="25.5">
      <c r="D232" s="67" t="s">
        <v>29</v>
      </c>
      <c r="E232" s="26"/>
    </row>
    <row r="233" spans="4:5" ht="12.75">
      <c r="D233" s="54"/>
      <c r="E233" s="26"/>
    </row>
    <row r="234" spans="4:5" ht="12.75">
      <c r="D234" s="55" t="s">
        <v>14</v>
      </c>
      <c r="E234" s="26"/>
    </row>
    <row r="235" spans="4:5" ht="12.75">
      <c r="D235" s="68"/>
      <c r="E235" s="26"/>
    </row>
    <row r="236" spans="4:5" ht="12.75">
      <c r="D236" s="68" t="s">
        <v>31</v>
      </c>
      <c r="E236" s="27"/>
    </row>
    <row r="237" spans="4:5" ht="12.75">
      <c r="D237" s="55"/>
      <c r="E237" s="26"/>
    </row>
    <row r="238" spans="4:5" ht="12.75">
      <c r="D238" s="54" t="s">
        <v>15</v>
      </c>
      <c r="E238" s="26"/>
    </row>
    <row r="239" spans="4:5" ht="12.75">
      <c r="D239" s="54" t="s">
        <v>16</v>
      </c>
      <c r="E239" s="26"/>
    </row>
    <row r="240" spans="4:5" ht="12.75">
      <c r="D240" s="55"/>
      <c r="E240" s="26"/>
    </row>
    <row r="241" spans="4:5" ht="12.75">
      <c r="D241" s="55"/>
      <c r="E241" s="26"/>
    </row>
    <row r="242" spans="4:5" ht="12.75">
      <c r="D242" s="69"/>
      <c r="E242" s="45" t="s">
        <v>26</v>
      </c>
    </row>
    <row r="243" spans="4:5" ht="15.75" thickBot="1">
      <c r="D243" s="55"/>
      <c r="E243" s="46"/>
    </row>
    <row r="244" spans="1:9" s="28" customFormat="1" ht="12.75">
      <c r="A244" s="39"/>
      <c r="B244" s="9"/>
      <c r="C244" s="10"/>
      <c r="D244" s="55"/>
      <c r="E244" s="47" t="s">
        <v>27</v>
      </c>
      <c r="F244"/>
      <c r="G244"/>
      <c r="H244"/>
      <c r="I244" s="31"/>
    </row>
    <row r="245" spans="1:9" s="28" customFormat="1" ht="12.75">
      <c r="A245" s="39"/>
      <c r="B245" s="9"/>
      <c r="C245" s="10"/>
      <c r="D245" s="55"/>
      <c r="F245"/>
      <c r="G245"/>
      <c r="H245"/>
      <c r="I245" s="31"/>
    </row>
    <row r="246" spans="1:9" s="28" customFormat="1" ht="15.75" thickBot="1">
      <c r="A246" s="39"/>
      <c r="B246" s="9"/>
      <c r="C246" s="10"/>
      <c r="D246" s="55"/>
      <c r="E246" s="48"/>
      <c r="F246"/>
      <c r="G246"/>
      <c r="H246"/>
      <c r="I246" s="31"/>
    </row>
    <row r="247" spans="1:9" s="28" customFormat="1" ht="12.75">
      <c r="A247" s="39"/>
      <c r="B247" s="9"/>
      <c r="C247" s="10"/>
      <c r="D247" s="55"/>
      <c r="E247" s="49" t="s">
        <v>28</v>
      </c>
      <c r="F247"/>
      <c r="G247"/>
      <c r="H247"/>
      <c r="I247" s="31"/>
    </row>
    <row r="248" spans="1:9" s="28" customFormat="1" ht="12.75">
      <c r="A248" s="39"/>
      <c r="B248" s="9"/>
      <c r="C248" s="10"/>
      <c r="D248" s="55"/>
      <c r="E248" s="26"/>
      <c r="F248"/>
      <c r="G248"/>
      <c r="H248"/>
      <c r="I248" s="31"/>
    </row>
    <row r="249" spans="1:9" s="28" customFormat="1" ht="12.75">
      <c r="A249" s="39"/>
      <c r="B249" s="9"/>
      <c r="C249" s="10"/>
      <c r="D249" s="55"/>
      <c r="E249" s="26"/>
      <c r="F249"/>
      <c r="G249"/>
      <c r="H249"/>
      <c r="I249" s="31"/>
    </row>
  </sheetData>
  <sheetProtection/>
  <autoFilter ref="A12:I12"/>
  <printOptions/>
  <pageMargins left="0.7874015748031497" right="0.35433070866141736" top="0.5905511811023623" bottom="0.7480314960629921" header="0" footer="0"/>
  <pageSetup fitToHeight="0" horizontalDpi="600" verticalDpi="600" orientation="portrait" paperSize="9" scale="76" r:id="rId1"/>
  <rowBreaks count="3" manualBreakCount="3">
    <brk id="67" max="4" man="1"/>
    <brk id="139" max="4" man="1"/>
    <brk id="2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DDC svetovanje inženiring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Rožen</dc:creator>
  <cp:keywords/>
  <dc:description/>
  <cp:lastModifiedBy>Boris Fakin</cp:lastModifiedBy>
  <cp:lastPrinted>2020-12-14T09:30:29Z</cp:lastPrinted>
  <dcterms:created xsi:type="dcterms:W3CDTF">2007-01-11T12:45:44Z</dcterms:created>
  <dcterms:modified xsi:type="dcterms:W3CDTF">2021-02-15T13:28:35Z</dcterms:modified>
  <cp:category/>
  <cp:version/>
  <cp:contentType/>
  <cp:contentStatus/>
</cp:coreProperties>
</file>